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1"/>
  </bookViews>
  <sheets>
    <sheet name="马研203班" sheetId="1" r:id="rId1"/>
    <sheet name="马研213班" sheetId="2" r:id="rId2"/>
  </sheets>
  <calcPr calcId="144525"/>
</workbook>
</file>

<file path=xl/sharedStrings.xml><?xml version="1.0" encoding="utf-8"?>
<sst xmlns="http://schemas.openxmlformats.org/spreadsheetml/2006/main" count="157" uniqueCount="68">
  <si>
    <t>附件3：                                                           综合测评结果汇总表</t>
  </si>
  <si>
    <t>学号</t>
  </si>
  <si>
    <t>姓名</t>
  </si>
  <si>
    <t>班级</t>
  </si>
  <si>
    <t>专业</t>
  </si>
  <si>
    <t>思想政治素质测评</t>
  </si>
  <si>
    <t>专业素质测评</t>
  </si>
  <si>
    <t>创新素质测评</t>
  </si>
  <si>
    <t>其他素质测评</t>
  </si>
  <si>
    <t>总成绩</t>
  </si>
  <si>
    <t>基础分</t>
  </si>
  <si>
    <t>附加分</t>
  </si>
  <si>
    <t>扣分</t>
  </si>
  <si>
    <t>总分</t>
  </si>
  <si>
    <t>荣誉</t>
  </si>
  <si>
    <t>社会工作</t>
  </si>
  <si>
    <t>选修课</t>
  </si>
  <si>
    <t>资格证</t>
  </si>
  <si>
    <t>科研成果</t>
  </si>
  <si>
    <t>学科竞赛</t>
  </si>
  <si>
    <t>管京敏</t>
  </si>
  <si>
    <t>马研203</t>
  </si>
  <si>
    <t>马克思主义理论</t>
  </si>
  <si>
    <t>李开</t>
  </si>
  <si>
    <t>曲良雯</t>
  </si>
  <si>
    <t>沈彦兵</t>
  </si>
  <si>
    <t>孙梦佳</t>
  </si>
  <si>
    <t>田甜</t>
  </si>
  <si>
    <t>谢俊红</t>
  </si>
  <si>
    <t>姚嘉欣</t>
  </si>
  <si>
    <t>叶丽依</t>
  </si>
  <si>
    <t>张海辉</t>
  </si>
  <si>
    <t>张雯博</t>
  </si>
  <si>
    <t>赵磊</t>
  </si>
  <si>
    <t xml:space="preserve"> </t>
  </si>
  <si>
    <t>2130131001</t>
  </si>
  <si>
    <t>何翔</t>
  </si>
  <si>
    <t>马研213班</t>
  </si>
  <si>
    <t>马克思主义中国化研究</t>
  </si>
  <si>
    <t>2130131003</t>
  </si>
  <si>
    <t>杨乐</t>
  </si>
  <si>
    <t>2130131004</t>
  </si>
  <si>
    <t>张重阳</t>
  </si>
  <si>
    <t>党的建设</t>
  </si>
  <si>
    <t>2130131005</t>
  </si>
  <si>
    <t>陈海洋</t>
  </si>
  <si>
    <t>2130131006</t>
  </si>
  <si>
    <t>李文圆</t>
  </si>
  <si>
    <t>马克思主义基本原理</t>
  </si>
  <si>
    <t>2130131007</t>
  </si>
  <si>
    <t xml:space="preserve">李昕怡 </t>
  </si>
  <si>
    <t>2130131008</t>
  </si>
  <si>
    <t>任晓熙</t>
  </si>
  <si>
    <t>2130131009</t>
  </si>
  <si>
    <t>石子寒</t>
  </si>
  <si>
    <t>思想政治教育</t>
  </si>
  <si>
    <t>2130131010</t>
  </si>
  <si>
    <t>肖泽奇</t>
  </si>
  <si>
    <t>2130131011</t>
  </si>
  <si>
    <t>邢月</t>
  </si>
  <si>
    <t>2130131012</t>
  </si>
  <si>
    <t>詹金金</t>
  </si>
  <si>
    <t>张登惠</t>
  </si>
  <si>
    <t>2130131014</t>
  </si>
  <si>
    <t>张婉玉</t>
  </si>
  <si>
    <t>2130131015</t>
  </si>
  <si>
    <t>张莹莹</t>
  </si>
  <si>
    <t>周容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</si>
</sst>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indexed="8"/>
      <name val="宋体"/>
      <charset val="134"/>
    </font>
    <font>
      <sz val="10"/>
      <color theme="1"/>
      <name val="宋体"/>
      <charset val="134"/>
    </font>
    <font>
      <b/>
      <sz val="10"/>
      <color theme="1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8"/>
      <color indexed="8"/>
      <name val="宋体"/>
      <charset val="134"/>
    </font>
    <font>
      <sz val="11"/>
      <color theme="1"/>
      <name val="Helvetica Neue"/>
      <charset val="134"/>
      <scheme val="minor"/>
    </font>
    <font>
      <sz val="11"/>
      <color theme="1"/>
      <name val="Helvetica Neue"/>
      <charset val="0"/>
      <scheme val="minor"/>
    </font>
    <font>
      <sz val="11"/>
      <color rgb="FF3F3F76"/>
      <name val="Helvetica Neue"/>
      <charset val="0"/>
      <scheme val="minor"/>
    </font>
    <font>
      <sz val="11"/>
      <color rgb="FF9C0006"/>
      <name val="Helvetica Neue"/>
      <charset val="0"/>
      <scheme val="minor"/>
    </font>
    <font>
      <sz val="11"/>
      <color theme="0"/>
      <name val="Helvetica Neue"/>
      <charset val="0"/>
      <scheme val="minor"/>
    </font>
    <font>
      <u/>
      <sz val="11"/>
      <color rgb="FF0000FF"/>
      <name val="Helvetica Neue"/>
      <charset val="0"/>
      <scheme val="minor"/>
    </font>
    <font>
      <u/>
      <sz val="11"/>
      <color rgb="FF800080"/>
      <name val="Helvetica Neue"/>
      <charset val="0"/>
      <scheme val="minor"/>
    </font>
    <font>
      <b/>
      <sz val="11"/>
      <color theme="3"/>
      <name val="Helvetica Neue"/>
      <charset val="134"/>
      <scheme val="minor"/>
    </font>
    <font>
      <sz val="11"/>
      <color rgb="FFFF0000"/>
      <name val="Helvetica Neue"/>
      <charset val="0"/>
      <scheme val="minor"/>
    </font>
    <font>
      <b/>
      <sz val="18"/>
      <color theme="3"/>
      <name val="Helvetica Neue"/>
      <charset val="134"/>
      <scheme val="minor"/>
    </font>
    <font>
      <i/>
      <sz val="11"/>
      <color rgb="FF7F7F7F"/>
      <name val="Helvetica Neue"/>
      <charset val="0"/>
      <scheme val="minor"/>
    </font>
    <font>
      <b/>
      <sz val="15"/>
      <color theme="3"/>
      <name val="Helvetica Neue"/>
      <charset val="134"/>
      <scheme val="minor"/>
    </font>
    <font>
      <b/>
      <sz val="13"/>
      <color theme="3"/>
      <name val="Helvetica Neue"/>
      <charset val="134"/>
      <scheme val="minor"/>
    </font>
    <font>
      <b/>
      <sz val="11"/>
      <color rgb="FF3F3F3F"/>
      <name val="Helvetica Neue"/>
      <charset val="0"/>
      <scheme val="minor"/>
    </font>
    <font>
      <b/>
      <sz val="11"/>
      <color rgb="FFFA7D00"/>
      <name val="Helvetica Neue"/>
      <charset val="0"/>
      <scheme val="minor"/>
    </font>
    <font>
      <b/>
      <sz val="11"/>
      <color rgb="FFFFFFFF"/>
      <name val="Helvetica Neue"/>
      <charset val="0"/>
      <scheme val="minor"/>
    </font>
    <font>
      <sz val="11"/>
      <color rgb="FFFA7D00"/>
      <name val="Helvetica Neue"/>
      <charset val="0"/>
      <scheme val="minor"/>
    </font>
    <font>
      <b/>
      <sz val="11"/>
      <color theme="1"/>
      <name val="Helvetica Neue"/>
      <charset val="0"/>
      <scheme val="minor"/>
    </font>
    <font>
      <sz val="11"/>
      <color rgb="FF006100"/>
      <name val="Helvetica Neue"/>
      <charset val="0"/>
      <scheme val="minor"/>
    </font>
    <font>
      <sz val="11"/>
      <color rgb="FF9C6500"/>
      <name val="Helvetica Neue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indexed="10"/>
      </left>
      <right/>
      <top style="thin">
        <color indexed="10"/>
      </top>
      <bottom style="thin">
        <color indexed="8"/>
      </bottom>
      <diagonal/>
    </border>
    <border>
      <left/>
      <right/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10"/>
      </right>
      <top style="thin">
        <color indexed="8"/>
      </top>
      <bottom/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NumberFormat="0" applyFill="0" applyBorder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25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8" borderId="2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27" applyNumberFormat="0" applyFill="0" applyAlignment="0" applyProtection="0">
      <alignment vertical="center"/>
    </xf>
    <xf numFmtId="0" fontId="18" fillId="0" borderId="2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0" borderId="28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12" borderId="29" applyNumberFormat="0" applyAlignment="0" applyProtection="0">
      <alignment vertical="center"/>
    </xf>
    <xf numFmtId="0" fontId="20" fillId="12" borderId="25" applyNumberFormat="0" applyAlignment="0" applyProtection="0">
      <alignment vertical="center"/>
    </xf>
    <xf numFmtId="0" fontId="21" fillId="13" borderId="30" applyNumberForma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22" fillId="0" borderId="31" applyNumberFormat="0" applyFill="0" applyAlignment="0" applyProtection="0">
      <alignment vertical="center"/>
    </xf>
    <xf numFmtId="0" fontId="23" fillId="0" borderId="32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</cellStyleXfs>
  <cellXfs count="37">
    <xf numFmtId="0" fontId="0" fillId="0" borderId="0" xfId="0" applyFont="1" applyAlignment="1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0" fontId="2" fillId="0" borderId="1" xfId="0" applyNumberFormat="1" applyFont="1" applyFill="1" applyBorder="1" applyAlignment="1" applyProtection="1">
      <alignment horizontal="left" vertical="center"/>
    </xf>
    <xf numFmtId="0" fontId="2" fillId="0" borderId="2" xfId="0" applyNumberFormat="1" applyFont="1" applyFill="1" applyBorder="1" applyAlignment="1" applyProtection="1">
      <alignment horizontal="center" vertical="center" wrapText="1"/>
    </xf>
    <xf numFmtId="0" fontId="2" fillId="0" borderId="3" xfId="0" applyNumberFormat="1" applyFont="1" applyFill="1" applyBorder="1" applyAlignment="1" applyProtection="1">
      <alignment horizontal="center" vertical="center" wrapText="1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2" fillId="0" borderId="6" xfId="0" applyNumberFormat="1" applyFont="1" applyFill="1" applyBorder="1" applyAlignment="1" applyProtection="1">
      <alignment horizontal="center" vertical="center" wrapText="1"/>
    </xf>
    <xf numFmtId="0" fontId="2" fillId="0" borderId="7" xfId="0" applyNumberFormat="1" applyFont="1" applyFill="1" applyBorder="1" applyAlignment="1" applyProtection="1">
      <alignment horizontal="center" vertical="center" wrapText="1"/>
    </xf>
    <xf numFmtId="0" fontId="2" fillId="0" borderId="8" xfId="0" applyNumberFormat="1" applyFont="1" applyFill="1" applyBorder="1" applyAlignment="1" applyProtection="1">
      <alignment horizontal="center" vertical="center" wrapText="1"/>
    </xf>
    <xf numFmtId="0" fontId="3" fillId="0" borderId="9" xfId="0" applyNumberFormat="1" applyFont="1" applyFill="1" applyBorder="1" applyAlignment="1" applyProtection="1">
      <alignment horizontal="left" vertical="center" wrapText="1"/>
    </xf>
    <xf numFmtId="0" fontId="1" fillId="0" borderId="8" xfId="0" applyNumberFormat="1" applyFont="1" applyFill="1" applyBorder="1" applyAlignment="1" applyProtection="1">
      <alignment vertical="center" wrapText="1"/>
    </xf>
    <xf numFmtId="0" fontId="1" fillId="0" borderId="8" xfId="0" applyNumberFormat="1" applyFont="1" applyFill="1" applyBorder="1" applyAlignment="1" applyProtection="1">
      <alignment vertical="center" wrapText="1"/>
    </xf>
    <xf numFmtId="0" fontId="1" fillId="0" borderId="3" xfId="0" applyNumberFormat="1" applyFont="1" applyFill="1" applyBorder="1" applyAlignment="1" applyProtection="1">
      <alignment vertical="center" wrapText="1"/>
    </xf>
    <xf numFmtId="0" fontId="2" fillId="0" borderId="10" xfId="0" applyNumberFormat="1" applyFont="1" applyFill="1" applyBorder="1" applyAlignment="1" applyProtection="1">
      <alignment horizontal="center" vertical="center" wrapText="1"/>
    </xf>
    <xf numFmtId="0" fontId="2" fillId="0" borderId="11" xfId="0" applyNumberFormat="1" applyFont="1" applyFill="1" applyBorder="1" applyAlignment="1" applyProtection="1">
      <alignment horizontal="center" vertical="center" wrapText="1"/>
    </xf>
    <xf numFmtId="0" fontId="1" fillId="0" borderId="6" xfId="0" applyNumberFormat="1" applyFont="1" applyFill="1" applyBorder="1" applyAlignment="1" applyProtection="1">
      <alignment vertical="center" wrapText="1"/>
    </xf>
    <xf numFmtId="0" fontId="4" fillId="0" borderId="0" xfId="0" applyNumberFormat="1" applyFont="1" applyAlignment="1">
      <alignment horizontal="center" vertical="center"/>
    </xf>
    <xf numFmtId="49" fontId="5" fillId="2" borderId="12" xfId="0" applyNumberFormat="1" applyFont="1" applyFill="1" applyBorder="1" applyAlignment="1">
      <alignment horizontal="left" vertical="center"/>
    </xf>
    <xf numFmtId="0" fontId="5" fillId="2" borderId="13" xfId="0" applyFont="1" applyFill="1" applyBorder="1" applyAlignment="1">
      <alignment horizontal="left" vertical="center"/>
    </xf>
    <xf numFmtId="49" fontId="4" fillId="2" borderId="14" xfId="0" applyNumberFormat="1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NumberFormat="1" applyFont="1" applyFill="1" applyBorder="1" applyAlignment="1">
      <alignment horizontal="center" vertical="center" wrapText="1"/>
    </xf>
    <xf numFmtId="49" fontId="4" fillId="2" borderId="14" xfId="0" applyNumberFormat="1" applyFont="1" applyFill="1" applyBorder="1" applyAlignment="1">
      <alignment horizontal="center" vertical="center"/>
    </xf>
    <xf numFmtId="0" fontId="4" fillId="2" borderId="14" xfId="0" applyNumberFormat="1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49" fontId="4" fillId="2" borderId="18" xfId="0" applyNumberFormat="1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left" vertical="center"/>
    </xf>
    <xf numFmtId="49" fontId="4" fillId="2" borderId="20" xfId="0" applyNumberFormat="1" applyFont="1" applyFill="1" applyBorder="1" applyAlignment="1">
      <alignment horizontal="center" vertical="center" wrapText="1"/>
    </xf>
    <xf numFmtId="0" fontId="4" fillId="2" borderId="21" xfId="0" applyFont="1" applyFill="1" applyBorder="1" applyAlignment="1">
      <alignment horizontal="center" vertical="center"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/>
    </xf>
    <xf numFmtId="0" fontId="4" fillId="2" borderId="24" xfId="0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38100" dist="20000" dir="5400000" rotWithShape="0">
              <a:srgbClr val="000000">
                <a:alpha val="38000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>
          <a:outerShdw blurRad="38100" dist="23000" dir="5400000" rotWithShape="0">
            <a:srgbClr val="000000">
              <a:alpha val="35000"/>
            </a:srgbClr>
          </a:outerShdw>
        </a:effectLst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>
          <a:outerShdw blurRad="38100" dist="20000" dir="5400000" rotWithShape="0">
            <a:srgbClr val="000000">
              <a:alpha val="38000"/>
            </a:srgbClr>
          </a:outerShdw>
        </a:effectLst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Calibri" panose="020F0502020204030204"/>
            <a:ea typeface="Calibri" panose="020F0502020204030204"/>
            <a:cs typeface="Calibri" panose="020F0502020204030204"/>
            <a:sym typeface="Calibri" panose="020F0502020204030204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tx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8"/>
  <sheetViews>
    <sheetView showGridLines="0" workbookViewId="0">
      <selection activeCell="D15" sqref="D15"/>
    </sheetView>
  </sheetViews>
  <sheetFormatPr defaultColWidth="6.875" defaultRowHeight="23" customHeight="1"/>
  <cols>
    <col min="1" max="1" width="11.25" style="17" customWidth="1"/>
    <col min="2" max="3" width="6.875" style="17" customWidth="1"/>
    <col min="4" max="4" width="13.75" style="17" customWidth="1"/>
    <col min="5" max="16384" width="6.875" style="17" customWidth="1"/>
  </cols>
  <sheetData>
    <row r="1" customHeight="1" spans="1:23">
      <c r="A1" s="18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  <c r="T1" s="19"/>
      <c r="U1" s="19"/>
      <c r="V1" s="19"/>
      <c r="W1" s="31"/>
    </row>
    <row r="2" customHeight="1" spans="1:23">
      <c r="A2" s="20" t="s">
        <v>1</v>
      </c>
      <c r="B2" s="20" t="s">
        <v>2</v>
      </c>
      <c r="C2" s="20" t="s">
        <v>3</v>
      </c>
      <c r="D2" s="20" t="s">
        <v>4</v>
      </c>
      <c r="E2" s="20" t="s">
        <v>5</v>
      </c>
      <c r="F2" s="21"/>
      <c r="G2" s="21"/>
      <c r="H2" s="21"/>
      <c r="I2" s="21"/>
      <c r="J2" s="20" t="s">
        <v>6</v>
      </c>
      <c r="K2" s="21"/>
      <c r="L2" s="21"/>
      <c r="M2" s="21"/>
      <c r="N2" s="20" t="s">
        <v>7</v>
      </c>
      <c r="O2" s="21"/>
      <c r="P2" s="21"/>
      <c r="Q2" s="21"/>
      <c r="R2" s="21"/>
      <c r="S2" s="20" t="s">
        <v>8</v>
      </c>
      <c r="T2" s="21"/>
      <c r="U2" s="21"/>
      <c r="V2" s="21"/>
      <c r="W2" s="32" t="s">
        <v>9</v>
      </c>
    </row>
    <row r="3" customHeight="1" spans="1:23">
      <c r="A3" s="21"/>
      <c r="B3" s="21"/>
      <c r="C3" s="21"/>
      <c r="D3" s="21"/>
      <c r="E3" s="20" t="s">
        <v>10</v>
      </c>
      <c r="F3" s="20" t="s">
        <v>11</v>
      </c>
      <c r="G3" s="21"/>
      <c r="H3" s="20" t="s">
        <v>12</v>
      </c>
      <c r="I3" s="20" t="s">
        <v>13</v>
      </c>
      <c r="J3" s="20" t="s">
        <v>10</v>
      </c>
      <c r="K3" s="20" t="s">
        <v>11</v>
      </c>
      <c r="L3" s="21"/>
      <c r="M3" s="20" t="s">
        <v>13</v>
      </c>
      <c r="N3" s="20" t="s">
        <v>10</v>
      </c>
      <c r="O3" s="20" t="s">
        <v>11</v>
      </c>
      <c r="P3" s="21"/>
      <c r="Q3" s="20" t="s">
        <v>12</v>
      </c>
      <c r="R3" s="20" t="s">
        <v>13</v>
      </c>
      <c r="S3" s="20" t="s">
        <v>10</v>
      </c>
      <c r="T3" s="20" t="s">
        <v>11</v>
      </c>
      <c r="U3" s="20" t="s">
        <v>12</v>
      </c>
      <c r="V3" s="20" t="s">
        <v>13</v>
      </c>
      <c r="W3" s="33"/>
    </row>
    <row r="4" customHeight="1" spans="1:23">
      <c r="A4" s="21"/>
      <c r="B4" s="21"/>
      <c r="C4" s="21"/>
      <c r="D4" s="21"/>
      <c r="E4" s="21"/>
      <c r="F4" s="20" t="s">
        <v>14</v>
      </c>
      <c r="G4" s="20" t="s">
        <v>15</v>
      </c>
      <c r="H4" s="21"/>
      <c r="I4" s="21"/>
      <c r="J4" s="21"/>
      <c r="K4" s="20" t="s">
        <v>16</v>
      </c>
      <c r="L4" s="20" t="s">
        <v>17</v>
      </c>
      <c r="M4" s="21"/>
      <c r="N4" s="21"/>
      <c r="O4" s="20" t="s">
        <v>18</v>
      </c>
      <c r="P4" s="20" t="s">
        <v>19</v>
      </c>
      <c r="Q4" s="21"/>
      <c r="R4" s="21"/>
      <c r="S4" s="21"/>
      <c r="T4" s="21"/>
      <c r="U4" s="21"/>
      <c r="V4" s="21"/>
      <c r="W4" s="34"/>
    </row>
    <row r="5" customHeight="1" spans="1:23">
      <c r="A5" s="22">
        <v>2031301001</v>
      </c>
      <c r="B5" s="20" t="s">
        <v>20</v>
      </c>
      <c r="C5" s="20" t="s">
        <v>21</v>
      </c>
      <c r="D5" s="20" t="s">
        <v>22</v>
      </c>
      <c r="E5" s="22">
        <v>100</v>
      </c>
      <c r="F5" s="22">
        <v>4</v>
      </c>
      <c r="G5" s="21"/>
      <c r="H5" s="21"/>
      <c r="I5" s="22">
        <f t="shared" ref="I5:I16" si="0">E5*0.8+F5+G5-H5</f>
        <v>84</v>
      </c>
      <c r="J5" s="22">
        <v>90</v>
      </c>
      <c r="K5" s="22">
        <v>1.5</v>
      </c>
      <c r="L5" s="21"/>
      <c r="M5" s="22">
        <f t="shared" ref="M5:M16" si="1">J5*0.9+K5+L5</f>
        <v>82.5</v>
      </c>
      <c r="N5" s="22">
        <v>91</v>
      </c>
      <c r="O5" s="21"/>
      <c r="P5" s="21"/>
      <c r="Q5" s="21"/>
      <c r="R5" s="22">
        <f>N5*0.7+P5-Q5</f>
        <v>63.7</v>
      </c>
      <c r="S5" s="22">
        <v>96.5</v>
      </c>
      <c r="T5" s="22">
        <v>24</v>
      </c>
      <c r="U5" s="21"/>
      <c r="V5" s="22">
        <f t="shared" ref="V5:V16" si="2">S5*0.8+T5-U5</f>
        <v>101.2</v>
      </c>
      <c r="W5" s="22">
        <f t="shared" ref="W5:W16" si="3">I5*0.2+M5*0.2+R5*0.5+V5*0.1</f>
        <v>75.27</v>
      </c>
    </row>
    <row r="6" customHeight="1" spans="1:23">
      <c r="A6" s="22">
        <v>2031301002</v>
      </c>
      <c r="B6" s="20" t="s">
        <v>23</v>
      </c>
      <c r="C6" s="20" t="s">
        <v>21</v>
      </c>
      <c r="D6" s="20" t="s">
        <v>22</v>
      </c>
      <c r="E6" s="22">
        <v>100</v>
      </c>
      <c r="F6" s="22">
        <v>6</v>
      </c>
      <c r="G6" s="22">
        <v>9</v>
      </c>
      <c r="H6" s="21"/>
      <c r="I6" s="22">
        <f t="shared" si="0"/>
        <v>95</v>
      </c>
      <c r="J6" s="22">
        <v>90</v>
      </c>
      <c r="K6" s="22">
        <v>2</v>
      </c>
      <c r="L6" s="21"/>
      <c r="M6" s="22">
        <f t="shared" si="1"/>
        <v>83</v>
      </c>
      <c r="N6" s="22">
        <v>94</v>
      </c>
      <c r="O6" s="21"/>
      <c r="P6" s="22">
        <v>3</v>
      </c>
      <c r="Q6" s="21"/>
      <c r="R6" s="22">
        <f t="shared" ref="R6:R16" si="4">N6*0.7+O6+P6-Q6</f>
        <v>68.8</v>
      </c>
      <c r="S6" s="22">
        <v>93.5</v>
      </c>
      <c r="T6" s="22">
        <v>28.5</v>
      </c>
      <c r="U6" s="21"/>
      <c r="V6" s="22">
        <f t="shared" si="2"/>
        <v>103.3</v>
      </c>
      <c r="W6" s="22">
        <f t="shared" si="3"/>
        <v>80.33</v>
      </c>
    </row>
    <row r="7" customHeight="1" spans="1:23">
      <c r="A7" s="22">
        <v>2031301003</v>
      </c>
      <c r="B7" s="20" t="s">
        <v>24</v>
      </c>
      <c r="C7" s="20" t="s">
        <v>21</v>
      </c>
      <c r="D7" s="20" t="s">
        <v>22</v>
      </c>
      <c r="E7" s="22">
        <v>100</v>
      </c>
      <c r="F7" s="22">
        <v>4</v>
      </c>
      <c r="G7" s="22">
        <v>10.5</v>
      </c>
      <c r="H7" s="21"/>
      <c r="I7" s="22">
        <f t="shared" si="0"/>
        <v>94.5</v>
      </c>
      <c r="J7" s="22">
        <v>90</v>
      </c>
      <c r="K7" s="22">
        <v>1.5</v>
      </c>
      <c r="L7" s="21"/>
      <c r="M7" s="22">
        <f t="shared" si="1"/>
        <v>82.5</v>
      </c>
      <c r="N7" s="22">
        <v>90</v>
      </c>
      <c r="O7" s="22">
        <v>2</v>
      </c>
      <c r="P7" s="22">
        <v>6</v>
      </c>
      <c r="Q7" s="21"/>
      <c r="R7" s="22">
        <f t="shared" si="4"/>
        <v>71</v>
      </c>
      <c r="S7" s="22">
        <v>96.5</v>
      </c>
      <c r="T7" s="22">
        <v>32.5</v>
      </c>
      <c r="U7" s="21"/>
      <c r="V7" s="22">
        <f t="shared" si="2"/>
        <v>109.7</v>
      </c>
      <c r="W7" s="22">
        <f t="shared" si="3"/>
        <v>81.87</v>
      </c>
    </row>
    <row r="8" customHeight="1" spans="1:23">
      <c r="A8" s="22">
        <v>2031301004</v>
      </c>
      <c r="B8" s="20" t="s">
        <v>25</v>
      </c>
      <c r="C8" s="20" t="s">
        <v>21</v>
      </c>
      <c r="D8" s="20" t="s">
        <v>22</v>
      </c>
      <c r="E8" s="22">
        <v>100</v>
      </c>
      <c r="F8" s="21"/>
      <c r="G8" s="22">
        <v>8</v>
      </c>
      <c r="H8" s="21"/>
      <c r="I8" s="22">
        <f t="shared" si="0"/>
        <v>88</v>
      </c>
      <c r="J8" s="22">
        <v>90</v>
      </c>
      <c r="K8" s="22">
        <v>1.5</v>
      </c>
      <c r="L8" s="21"/>
      <c r="M8" s="22">
        <f t="shared" si="1"/>
        <v>82.5</v>
      </c>
      <c r="N8" s="22">
        <v>90</v>
      </c>
      <c r="O8" s="22">
        <v>2</v>
      </c>
      <c r="P8" s="21"/>
      <c r="Q8" s="21"/>
      <c r="R8" s="22">
        <f t="shared" si="4"/>
        <v>65</v>
      </c>
      <c r="S8" s="22">
        <v>98</v>
      </c>
      <c r="T8" s="22">
        <v>23.5</v>
      </c>
      <c r="U8" s="21"/>
      <c r="V8" s="22">
        <f t="shared" si="2"/>
        <v>101.9</v>
      </c>
      <c r="W8" s="22">
        <f t="shared" si="3"/>
        <v>76.79</v>
      </c>
    </row>
    <row r="9" customHeight="1" spans="1:23">
      <c r="A9" s="22">
        <v>2031301005</v>
      </c>
      <c r="B9" s="20" t="s">
        <v>26</v>
      </c>
      <c r="C9" s="20" t="s">
        <v>21</v>
      </c>
      <c r="D9" s="20" t="s">
        <v>22</v>
      </c>
      <c r="E9" s="22">
        <v>100</v>
      </c>
      <c r="F9" s="22">
        <v>6</v>
      </c>
      <c r="G9" s="21"/>
      <c r="H9" s="21"/>
      <c r="I9" s="22">
        <f t="shared" si="0"/>
        <v>86</v>
      </c>
      <c r="J9" s="22">
        <v>90</v>
      </c>
      <c r="K9" s="22">
        <v>2</v>
      </c>
      <c r="L9" s="21"/>
      <c r="M9" s="22">
        <f t="shared" si="1"/>
        <v>83</v>
      </c>
      <c r="N9" s="22">
        <v>93</v>
      </c>
      <c r="O9" s="21"/>
      <c r="P9" s="22">
        <v>2</v>
      </c>
      <c r="Q9" s="21"/>
      <c r="R9" s="22">
        <f t="shared" si="4"/>
        <v>67.1</v>
      </c>
      <c r="S9" s="22">
        <v>93.5</v>
      </c>
      <c r="T9" s="22">
        <v>15</v>
      </c>
      <c r="U9" s="21"/>
      <c r="V9" s="22">
        <f t="shared" si="2"/>
        <v>89.8</v>
      </c>
      <c r="W9" s="22">
        <f t="shared" si="3"/>
        <v>76.33</v>
      </c>
    </row>
    <row r="10" customHeight="1" spans="1:23">
      <c r="A10" s="22">
        <v>2031301006</v>
      </c>
      <c r="B10" s="20" t="s">
        <v>27</v>
      </c>
      <c r="C10" s="20" t="s">
        <v>21</v>
      </c>
      <c r="D10" s="20" t="s">
        <v>22</v>
      </c>
      <c r="E10" s="22">
        <v>100</v>
      </c>
      <c r="F10" s="22">
        <v>4</v>
      </c>
      <c r="G10" s="22">
        <v>10</v>
      </c>
      <c r="H10" s="21"/>
      <c r="I10" s="22">
        <f t="shared" si="0"/>
        <v>94</v>
      </c>
      <c r="J10" s="22">
        <v>90</v>
      </c>
      <c r="K10" s="22">
        <v>1.5</v>
      </c>
      <c r="L10" s="21"/>
      <c r="M10" s="22">
        <f t="shared" si="1"/>
        <v>82.5</v>
      </c>
      <c r="N10" s="22">
        <v>94</v>
      </c>
      <c r="O10" s="22">
        <v>4.5</v>
      </c>
      <c r="P10" s="22">
        <v>4</v>
      </c>
      <c r="Q10" s="21"/>
      <c r="R10" s="22">
        <f t="shared" si="4"/>
        <v>74.3</v>
      </c>
      <c r="S10" s="22">
        <v>95</v>
      </c>
      <c r="T10" s="22">
        <v>25</v>
      </c>
      <c r="U10" s="21"/>
      <c r="V10" s="22">
        <f t="shared" si="2"/>
        <v>101</v>
      </c>
      <c r="W10" s="22">
        <f t="shared" si="3"/>
        <v>82.55</v>
      </c>
    </row>
    <row r="11" customHeight="1" spans="1:23">
      <c r="A11" s="22">
        <v>2031301007</v>
      </c>
      <c r="B11" s="20" t="s">
        <v>28</v>
      </c>
      <c r="C11" s="20" t="s">
        <v>21</v>
      </c>
      <c r="D11" s="20" t="s">
        <v>22</v>
      </c>
      <c r="E11" s="22">
        <v>100</v>
      </c>
      <c r="F11" s="22">
        <v>2</v>
      </c>
      <c r="G11" s="22">
        <v>5</v>
      </c>
      <c r="H11" s="21"/>
      <c r="I11" s="22">
        <f t="shared" si="0"/>
        <v>87</v>
      </c>
      <c r="J11" s="22">
        <v>90</v>
      </c>
      <c r="K11" s="22">
        <v>1.5</v>
      </c>
      <c r="L11" s="21"/>
      <c r="M11" s="22">
        <f t="shared" si="1"/>
        <v>82.5</v>
      </c>
      <c r="N11" s="22">
        <v>96</v>
      </c>
      <c r="O11" s="22">
        <v>4</v>
      </c>
      <c r="P11" s="22">
        <v>2</v>
      </c>
      <c r="Q11" s="21"/>
      <c r="R11" s="22">
        <f t="shared" si="4"/>
        <v>73.2</v>
      </c>
      <c r="S11" s="22">
        <v>93</v>
      </c>
      <c r="T11" s="22">
        <v>13.5</v>
      </c>
      <c r="U11" s="21"/>
      <c r="V11" s="22">
        <f t="shared" si="2"/>
        <v>87.9</v>
      </c>
      <c r="W11" s="22">
        <f t="shared" si="3"/>
        <v>79.29</v>
      </c>
    </row>
    <row r="12" customHeight="1" spans="1:23">
      <c r="A12" s="22">
        <v>2031301008</v>
      </c>
      <c r="B12" s="20" t="s">
        <v>29</v>
      </c>
      <c r="C12" s="20" t="s">
        <v>21</v>
      </c>
      <c r="D12" s="20" t="s">
        <v>22</v>
      </c>
      <c r="E12" s="22">
        <v>100</v>
      </c>
      <c r="F12" s="22">
        <v>6</v>
      </c>
      <c r="G12" s="22">
        <v>8</v>
      </c>
      <c r="H12" s="21"/>
      <c r="I12" s="22">
        <f t="shared" si="0"/>
        <v>94</v>
      </c>
      <c r="J12" s="22">
        <v>90</v>
      </c>
      <c r="K12" s="22">
        <v>2</v>
      </c>
      <c r="L12" s="21"/>
      <c r="M12" s="22">
        <f t="shared" si="1"/>
        <v>83</v>
      </c>
      <c r="N12" s="22">
        <v>95</v>
      </c>
      <c r="O12" s="22">
        <v>4</v>
      </c>
      <c r="P12" s="22">
        <v>2</v>
      </c>
      <c r="Q12" s="21"/>
      <c r="R12" s="22">
        <f t="shared" si="4"/>
        <v>72.5</v>
      </c>
      <c r="S12" s="22">
        <v>96</v>
      </c>
      <c r="T12" s="22">
        <v>15.5</v>
      </c>
      <c r="U12" s="21"/>
      <c r="V12" s="22">
        <f t="shared" si="2"/>
        <v>92.3</v>
      </c>
      <c r="W12" s="22">
        <f t="shared" si="3"/>
        <v>80.88</v>
      </c>
    </row>
    <row r="13" customHeight="1" spans="1:23">
      <c r="A13" s="22">
        <v>2031301009</v>
      </c>
      <c r="B13" s="20" t="s">
        <v>30</v>
      </c>
      <c r="C13" s="20" t="s">
        <v>21</v>
      </c>
      <c r="D13" s="20" t="s">
        <v>22</v>
      </c>
      <c r="E13" s="22">
        <v>100</v>
      </c>
      <c r="F13" s="21"/>
      <c r="G13" s="22">
        <v>3</v>
      </c>
      <c r="H13" s="21"/>
      <c r="I13" s="22">
        <f t="shared" si="0"/>
        <v>83</v>
      </c>
      <c r="J13" s="22">
        <v>90</v>
      </c>
      <c r="K13" s="22">
        <v>2</v>
      </c>
      <c r="L13" s="21"/>
      <c r="M13" s="22">
        <f t="shared" si="1"/>
        <v>83</v>
      </c>
      <c r="N13" s="22">
        <v>90</v>
      </c>
      <c r="O13" s="21"/>
      <c r="P13" s="21"/>
      <c r="Q13" s="21"/>
      <c r="R13" s="22">
        <f t="shared" si="4"/>
        <v>63</v>
      </c>
      <c r="S13" s="22">
        <v>92</v>
      </c>
      <c r="T13" s="22">
        <v>10</v>
      </c>
      <c r="U13" s="21"/>
      <c r="V13" s="22">
        <f t="shared" si="2"/>
        <v>83.6</v>
      </c>
      <c r="W13" s="22">
        <f t="shared" si="3"/>
        <v>73.06</v>
      </c>
    </row>
    <row r="14" customHeight="1" spans="1:23">
      <c r="A14" s="22">
        <v>2031301010</v>
      </c>
      <c r="B14" s="20" t="s">
        <v>31</v>
      </c>
      <c r="C14" s="20" t="s">
        <v>21</v>
      </c>
      <c r="D14" s="20" t="s">
        <v>22</v>
      </c>
      <c r="E14" s="22">
        <v>100</v>
      </c>
      <c r="F14" s="21"/>
      <c r="G14" s="21"/>
      <c r="H14" s="21"/>
      <c r="I14" s="22">
        <f t="shared" si="0"/>
        <v>80</v>
      </c>
      <c r="J14" s="22">
        <v>90</v>
      </c>
      <c r="K14" s="21"/>
      <c r="L14" s="21"/>
      <c r="M14" s="22">
        <f t="shared" si="1"/>
        <v>81</v>
      </c>
      <c r="N14" s="22">
        <v>90</v>
      </c>
      <c r="O14" s="22">
        <v>2</v>
      </c>
      <c r="P14" s="21"/>
      <c r="Q14" s="21"/>
      <c r="R14" s="22">
        <f t="shared" si="4"/>
        <v>65</v>
      </c>
      <c r="S14" s="22">
        <v>90.5</v>
      </c>
      <c r="T14" s="22">
        <v>4</v>
      </c>
      <c r="U14" s="21"/>
      <c r="V14" s="22">
        <f t="shared" si="2"/>
        <v>76.4</v>
      </c>
      <c r="W14" s="22">
        <f t="shared" si="3"/>
        <v>72.34</v>
      </c>
    </row>
    <row r="15" customHeight="1" spans="1:23">
      <c r="A15" s="22">
        <v>2031301011</v>
      </c>
      <c r="B15" s="23" t="s">
        <v>32</v>
      </c>
      <c r="C15" s="20" t="s">
        <v>21</v>
      </c>
      <c r="D15" s="20" t="s">
        <v>22</v>
      </c>
      <c r="E15" s="24">
        <v>100</v>
      </c>
      <c r="F15" s="24">
        <v>6</v>
      </c>
      <c r="G15" s="24">
        <v>10.5</v>
      </c>
      <c r="H15" s="25"/>
      <c r="I15" s="22">
        <f t="shared" si="0"/>
        <v>96.5</v>
      </c>
      <c r="J15" s="24">
        <v>90</v>
      </c>
      <c r="K15" s="24">
        <v>1.5</v>
      </c>
      <c r="L15" s="25"/>
      <c r="M15" s="22">
        <f t="shared" si="1"/>
        <v>82.5</v>
      </c>
      <c r="N15" s="24">
        <v>96</v>
      </c>
      <c r="O15" s="25"/>
      <c r="P15" s="24">
        <v>3</v>
      </c>
      <c r="Q15" s="25"/>
      <c r="R15" s="22">
        <f t="shared" si="4"/>
        <v>70.2</v>
      </c>
      <c r="S15" s="24">
        <v>93.5</v>
      </c>
      <c r="T15" s="24">
        <v>15</v>
      </c>
      <c r="U15" s="25"/>
      <c r="V15" s="22">
        <f t="shared" si="2"/>
        <v>89.8</v>
      </c>
      <c r="W15" s="22">
        <f t="shared" si="3"/>
        <v>79.88</v>
      </c>
    </row>
    <row r="16" customHeight="1" spans="1:23">
      <c r="A16" s="22">
        <v>2031301012</v>
      </c>
      <c r="B16" s="23" t="s">
        <v>33</v>
      </c>
      <c r="C16" s="20" t="s">
        <v>21</v>
      </c>
      <c r="D16" s="20" t="s">
        <v>22</v>
      </c>
      <c r="E16" s="24">
        <v>100</v>
      </c>
      <c r="F16" s="25"/>
      <c r="G16" s="24">
        <v>9</v>
      </c>
      <c r="H16" s="25"/>
      <c r="I16" s="22">
        <f t="shared" si="0"/>
        <v>89</v>
      </c>
      <c r="J16" s="24">
        <v>90</v>
      </c>
      <c r="K16" s="24">
        <v>1.5</v>
      </c>
      <c r="L16" s="25"/>
      <c r="M16" s="22">
        <f t="shared" si="1"/>
        <v>82.5</v>
      </c>
      <c r="N16" s="24">
        <v>93</v>
      </c>
      <c r="O16" s="24">
        <v>2</v>
      </c>
      <c r="P16" s="25"/>
      <c r="Q16" s="25"/>
      <c r="R16" s="22">
        <f t="shared" si="4"/>
        <v>67.1</v>
      </c>
      <c r="S16" s="24">
        <v>90.5</v>
      </c>
      <c r="T16" s="24">
        <v>7.5</v>
      </c>
      <c r="U16" s="25"/>
      <c r="V16" s="22">
        <f t="shared" si="2"/>
        <v>79.9</v>
      </c>
      <c r="W16" s="22">
        <f t="shared" si="3"/>
        <v>75.84</v>
      </c>
    </row>
    <row r="17" customHeight="1" spans="1:23">
      <c r="A17" s="26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7"/>
      <c r="W17" s="35"/>
    </row>
    <row r="18" customHeight="1" spans="1:23">
      <c r="A18" s="28"/>
      <c r="B18" s="29"/>
      <c r="C18" s="29"/>
      <c r="D18" s="29"/>
      <c r="E18" s="29"/>
      <c r="F18" s="29"/>
      <c r="G18" s="29"/>
      <c r="H18" s="29"/>
      <c r="I18" s="29"/>
      <c r="J18" s="30" t="s">
        <v>34</v>
      </c>
      <c r="K18" s="29"/>
      <c r="L18" s="29"/>
      <c r="M18" s="29"/>
      <c r="N18" s="29"/>
      <c r="O18" s="29"/>
      <c r="P18" s="29"/>
      <c r="Q18" s="29"/>
      <c r="R18" s="29"/>
      <c r="S18" s="29"/>
      <c r="T18" s="29"/>
      <c r="U18" s="29"/>
      <c r="V18" s="29"/>
      <c r="W18" s="36"/>
    </row>
  </sheetData>
  <mergeCells count="25">
    <mergeCell ref="A1:W1"/>
    <mergeCell ref="E2:I2"/>
    <mergeCell ref="J2:M2"/>
    <mergeCell ref="N2:R2"/>
    <mergeCell ref="S2:V2"/>
    <mergeCell ref="F3:G3"/>
    <mergeCell ref="K3:L3"/>
    <mergeCell ref="O3:P3"/>
    <mergeCell ref="A2:A4"/>
    <mergeCell ref="B2:B4"/>
    <mergeCell ref="C2:C4"/>
    <mergeCell ref="D2:D4"/>
    <mergeCell ref="E3:E4"/>
    <mergeCell ref="H3:H4"/>
    <mergeCell ref="I3:I4"/>
    <mergeCell ref="J3:J4"/>
    <mergeCell ref="M3:M4"/>
    <mergeCell ref="N3:N4"/>
    <mergeCell ref="Q3:Q4"/>
    <mergeCell ref="R3:R4"/>
    <mergeCell ref="S3:S4"/>
    <mergeCell ref="T3:T4"/>
    <mergeCell ref="U3:U4"/>
    <mergeCell ref="V3:V4"/>
    <mergeCell ref="W2:W4"/>
  </mergeCells>
  <pageMargins left="0.75" right="0.75" top="0.98" bottom="0.98" header="0.51" footer="0.51"/>
  <pageSetup paperSize="1" orientation="landscape" useFirstPageNumber="1"/>
  <headerFooter>
    <oddFooter>&amp;C&amp;"Helvetica Neue,Regular"&amp;12&amp;K000000&amp;P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19"/>
  <sheetViews>
    <sheetView tabSelected="1" zoomScale="90" zoomScaleNormal="90" workbookViewId="0">
      <selection activeCell="N15" sqref="N15"/>
    </sheetView>
  </sheetViews>
  <sheetFormatPr defaultColWidth="9" defaultRowHeight="21" customHeight="1"/>
  <cols>
    <col min="1" max="1" width="10" style="1" customWidth="1"/>
    <col min="2" max="2" width="8.375" style="1" customWidth="1"/>
    <col min="3" max="3" width="10" style="1" customWidth="1"/>
    <col min="4" max="4" width="19.4416666666667" style="1" customWidth="1"/>
    <col min="5" max="6" width="7.78333333333333" style="1" customWidth="1"/>
    <col min="7" max="7" width="10.55" style="1" customWidth="1"/>
    <col min="8" max="14" width="7.78333333333333" style="1" customWidth="1"/>
    <col min="15" max="16" width="9.85833333333333" style="1" customWidth="1"/>
    <col min="17" max="23" width="7.78333333333333" style="1" customWidth="1"/>
    <col min="24" max="16384" width="9" style="1"/>
  </cols>
  <sheetData>
    <row r="1" s="1" customFormat="1" ht="49" customHeight="1" spans="1:23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</row>
    <row r="2" s="1" customFormat="1" customHeight="1" spans="1:23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5"/>
      <c r="G2" s="5"/>
      <c r="H2" s="5"/>
      <c r="I2" s="7"/>
      <c r="J2" s="4" t="s">
        <v>6</v>
      </c>
      <c r="K2" s="5"/>
      <c r="L2" s="5"/>
      <c r="M2" s="7"/>
      <c r="N2" s="4" t="s">
        <v>7</v>
      </c>
      <c r="O2" s="5"/>
      <c r="P2" s="5"/>
      <c r="Q2" s="5"/>
      <c r="R2" s="7"/>
      <c r="S2" s="4" t="s">
        <v>8</v>
      </c>
      <c r="T2" s="5"/>
      <c r="U2" s="5"/>
      <c r="V2" s="7"/>
      <c r="W2" s="3" t="s">
        <v>9</v>
      </c>
    </row>
    <row r="3" s="1" customFormat="1" customHeight="1" spans="1:23">
      <c r="A3" s="6"/>
      <c r="B3" s="6"/>
      <c r="C3" s="6"/>
      <c r="D3" s="6"/>
      <c r="E3" s="3" t="s">
        <v>10</v>
      </c>
      <c r="F3" s="4" t="s">
        <v>11</v>
      </c>
      <c r="G3" s="7"/>
      <c r="H3" s="3" t="s">
        <v>12</v>
      </c>
      <c r="I3" s="3" t="s">
        <v>13</v>
      </c>
      <c r="J3" s="3" t="s">
        <v>10</v>
      </c>
      <c r="K3" s="14" t="s">
        <v>11</v>
      </c>
      <c r="L3" s="15"/>
      <c r="M3" s="3" t="s">
        <v>13</v>
      </c>
      <c r="N3" s="3" t="s">
        <v>10</v>
      </c>
      <c r="O3" s="4" t="s">
        <v>11</v>
      </c>
      <c r="P3" s="5"/>
      <c r="Q3" s="3" t="s">
        <v>12</v>
      </c>
      <c r="R3" s="3" t="s">
        <v>13</v>
      </c>
      <c r="S3" s="3" t="s">
        <v>10</v>
      </c>
      <c r="T3" s="3" t="s">
        <v>11</v>
      </c>
      <c r="U3" s="3" t="s">
        <v>12</v>
      </c>
      <c r="V3" s="3" t="s">
        <v>13</v>
      </c>
      <c r="W3" s="6"/>
    </row>
    <row r="4" s="1" customFormat="1" customHeight="1" spans="1:23">
      <c r="A4" s="8"/>
      <c r="B4" s="8"/>
      <c r="C4" s="8"/>
      <c r="D4" s="8"/>
      <c r="E4" s="8"/>
      <c r="F4" s="9" t="s">
        <v>14</v>
      </c>
      <c r="G4" s="9" t="s">
        <v>15</v>
      </c>
      <c r="H4" s="8"/>
      <c r="I4" s="8"/>
      <c r="J4" s="8"/>
      <c r="K4" s="8" t="s">
        <v>16</v>
      </c>
      <c r="L4" s="8" t="s">
        <v>17</v>
      </c>
      <c r="M4" s="8"/>
      <c r="N4" s="8"/>
      <c r="O4" s="9" t="s">
        <v>18</v>
      </c>
      <c r="P4" s="9" t="s">
        <v>19</v>
      </c>
      <c r="Q4" s="8"/>
      <c r="R4" s="8"/>
      <c r="S4" s="8"/>
      <c r="T4" s="8"/>
      <c r="U4" s="8"/>
      <c r="V4" s="8"/>
      <c r="W4" s="8"/>
    </row>
    <row r="5" s="1" customFormat="1" customHeight="1" spans="1:23">
      <c r="A5" s="10" t="s">
        <v>35</v>
      </c>
      <c r="B5" s="11" t="s">
        <v>36</v>
      </c>
      <c r="C5" s="11" t="s">
        <v>37</v>
      </c>
      <c r="D5" s="10" t="s">
        <v>38</v>
      </c>
      <c r="E5" s="12">
        <v>100</v>
      </c>
      <c r="F5" s="12"/>
      <c r="G5" s="12">
        <v>6</v>
      </c>
      <c r="H5" s="12"/>
      <c r="I5" s="12">
        <f t="shared" ref="I5:I19" si="0">E5*0.8+F5+G5</f>
        <v>86</v>
      </c>
      <c r="J5" s="12">
        <v>89.09</v>
      </c>
      <c r="K5" s="12">
        <v>2</v>
      </c>
      <c r="L5" s="12"/>
      <c r="M5" s="12">
        <f t="shared" ref="M5:M19" si="1">J5*0.9+K5+L5</f>
        <v>82.181</v>
      </c>
      <c r="N5" s="12">
        <v>92</v>
      </c>
      <c r="O5" s="12"/>
      <c r="P5" s="12"/>
      <c r="Q5" s="12"/>
      <c r="R5" s="12">
        <f t="shared" ref="R5:R19" si="2">N5*0.7+O5</f>
        <v>64.4</v>
      </c>
      <c r="S5" s="12">
        <v>90</v>
      </c>
      <c r="T5" s="12">
        <v>7</v>
      </c>
      <c r="U5" s="12"/>
      <c r="V5" s="12">
        <f t="shared" ref="V5:V19" si="3">S5*0.8+T5</f>
        <v>79</v>
      </c>
      <c r="W5" s="12">
        <f t="shared" ref="W5:W19" si="4">0.2*I5+0.5*M5+0.2*R5+0.1*T5</f>
        <v>71.8705</v>
      </c>
    </row>
    <row r="6" s="1" customFormat="1" customHeight="1" spans="1:23">
      <c r="A6" s="10" t="s">
        <v>39</v>
      </c>
      <c r="B6" s="11" t="s">
        <v>40</v>
      </c>
      <c r="C6" s="11" t="s">
        <v>37</v>
      </c>
      <c r="D6" s="10" t="s">
        <v>38</v>
      </c>
      <c r="E6" s="12">
        <v>100</v>
      </c>
      <c r="F6" s="12"/>
      <c r="G6" s="12">
        <v>9</v>
      </c>
      <c r="H6" s="12"/>
      <c r="I6" s="12">
        <f t="shared" si="0"/>
        <v>89</v>
      </c>
      <c r="J6" s="12">
        <v>90.36</v>
      </c>
      <c r="K6" s="12">
        <v>2.5</v>
      </c>
      <c r="L6" s="12"/>
      <c r="M6" s="12">
        <f t="shared" si="1"/>
        <v>83.824</v>
      </c>
      <c r="N6" s="12">
        <v>92.5</v>
      </c>
      <c r="O6" s="12">
        <v>0.5</v>
      </c>
      <c r="P6" s="12"/>
      <c r="Q6" s="12"/>
      <c r="R6" s="12">
        <f t="shared" si="2"/>
        <v>65.25</v>
      </c>
      <c r="S6" s="12">
        <v>90</v>
      </c>
      <c r="T6" s="12">
        <v>14</v>
      </c>
      <c r="U6" s="12"/>
      <c r="V6" s="12">
        <f t="shared" si="3"/>
        <v>86</v>
      </c>
      <c r="W6" s="12">
        <f t="shared" si="4"/>
        <v>74.162</v>
      </c>
    </row>
    <row r="7" s="1" customFormat="1" customHeight="1" spans="1:23">
      <c r="A7" s="10" t="s">
        <v>41</v>
      </c>
      <c r="B7" s="11" t="s">
        <v>42</v>
      </c>
      <c r="C7" s="11" t="s">
        <v>37</v>
      </c>
      <c r="D7" s="10" t="s">
        <v>43</v>
      </c>
      <c r="E7" s="12">
        <v>100</v>
      </c>
      <c r="F7" s="12"/>
      <c r="G7" s="12">
        <v>5</v>
      </c>
      <c r="H7" s="12"/>
      <c r="I7" s="12">
        <f t="shared" si="0"/>
        <v>85</v>
      </c>
      <c r="J7" s="12">
        <v>90.91</v>
      </c>
      <c r="K7" s="12">
        <v>0.5</v>
      </c>
      <c r="L7" s="12"/>
      <c r="M7" s="12">
        <f t="shared" si="1"/>
        <v>82.319</v>
      </c>
      <c r="N7" s="12">
        <v>92</v>
      </c>
      <c r="O7" s="12">
        <v>1.5</v>
      </c>
      <c r="P7" s="12"/>
      <c r="Q7" s="12"/>
      <c r="R7" s="12">
        <f t="shared" si="2"/>
        <v>65.9</v>
      </c>
      <c r="S7" s="12">
        <v>90</v>
      </c>
      <c r="T7" s="12">
        <v>6.5</v>
      </c>
      <c r="U7" s="12"/>
      <c r="V7" s="12">
        <f t="shared" si="3"/>
        <v>78.5</v>
      </c>
      <c r="W7" s="12">
        <f t="shared" si="4"/>
        <v>71.9895</v>
      </c>
    </row>
    <row r="8" s="1" customFormat="1" customHeight="1" spans="1:23">
      <c r="A8" s="10" t="s">
        <v>44</v>
      </c>
      <c r="B8" s="11" t="s">
        <v>45</v>
      </c>
      <c r="C8" s="11" t="s">
        <v>37</v>
      </c>
      <c r="D8" s="10" t="s">
        <v>38</v>
      </c>
      <c r="E8" s="12">
        <v>100</v>
      </c>
      <c r="F8" s="12"/>
      <c r="G8" s="12">
        <v>8</v>
      </c>
      <c r="H8" s="12"/>
      <c r="I8" s="12">
        <f t="shared" si="0"/>
        <v>88</v>
      </c>
      <c r="J8" s="12">
        <v>91.5</v>
      </c>
      <c r="K8" s="12">
        <v>1.5</v>
      </c>
      <c r="L8" s="12"/>
      <c r="M8" s="12">
        <f t="shared" si="1"/>
        <v>83.85</v>
      </c>
      <c r="N8" s="12">
        <v>94</v>
      </c>
      <c r="O8" s="12">
        <v>4</v>
      </c>
      <c r="P8" s="12"/>
      <c r="Q8" s="12"/>
      <c r="R8" s="12">
        <f t="shared" si="2"/>
        <v>69.8</v>
      </c>
      <c r="S8" s="12">
        <v>90</v>
      </c>
      <c r="T8" s="12">
        <v>11.5</v>
      </c>
      <c r="U8" s="12"/>
      <c r="V8" s="12">
        <f t="shared" si="3"/>
        <v>83.5</v>
      </c>
      <c r="W8" s="12">
        <f t="shared" si="4"/>
        <v>74.635</v>
      </c>
    </row>
    <row r="9" s="1" customFormat="1" customHeight="1" spans="1:23">
      <c r="A9" s="10" t="s">
        <v>46</v>
      </c>
      <c r="B9" s="11" t="s">
        <v>47</v>
      </c>
      <c r="C9" s="11" t="s">
        <v>37</v>
      </c>
      <c r="D9" s="10" t="s">
        <v>48</v>
      </c>
      <c r="E9" s="12">
        <v>100</v>
      </c>
      <c r="F9" s="12"/>
      <c r="G9" s="12">
        <v>7</v>
      </c>
      <c r="H9" s="12"/>
      <c r="I9" s="12">
        <f t="shared" si="0"/>
        <v>87</v>
      </c>
      <c r="J9" s="12">
        <v>92.2</v>
      </c>
      <c r="K9" s="12">
        <v>1.5</v>
      </c>
      <c r="L9" s="12"/>
      <c r="M9" s="12">
        <f t="shared" si="1"/>
        <v>84.48</v>
      </c>
      <c r="N9" s="12">
        <v>93.5</v>
      </c>
      <c r="O9" s="12">
        <v>6.5</v>
      </c>
      <c r="P9" s="12"/>
      <c r="Q9" s="12"/>
      <c r="R9" s="12">
        <f t="shared" si="2"/>
        <v>71.95</v>
      </c>
      <c r="S9" s="12">
        <v>90</v>
      </c>
      <c r="T9" s="12">
        <v>13.5</v>
      </c>
      <c r="U9" s="12"/>
      <c r="V9" s="12">
        <f t="shared" si="3"/>
        <v>85.5</v>
      </c>
      <c r="W9" s="12">
        <f t="shared" si="4"/>
        <v>75.38</v>
      </c>
    </row>
    <row r="10" s="1" customFormat="1" customHeight="1" spans="1:23">
      <c r="A10" s="10" t="s">
        <v>49</v>
      </c>
      <c r="B10" s="11" t="s">
        <v>50</v>
      </c>
      <c r="C10" s="11" t="s">
        <v>37</v>
      </c>
      <c r="D10" s="10" t="s">
        <v>38</v>
      </c>
      <c r="E10" s="12">
        <v>100</v>
      </c>
      <c r="F10" s="12"/>
      <c r="G10" s="12">
        <v>6</v>
      </c>
      <c r="H10" s="12"/>
      <c r="I10" s="12">
        <f t="shared" si="0"/>
        <v>86</v>
      </c>
      <c r="J10" s="12">
        <v>90.32</v>
      </c>
      <c r="K10" s="12">
        <v>2.5</v>
      </c>
      <c r="L10" s="12"/>
      <c r="M10" s="12">
        <f t="shared" si="1"/>
        <v>83.788</v>
      </c>
      <c r="N10" s="12">
        <v>91</v>
      </c>
      <c r="O10" s="12">
        <v>1</v>
      </c>
      <c r="P10" s="12"/>
      <c r="Q10" s="12"/>
      <c r="R10" s="12">
        <f t="shared" si="2"/>
        <v>64.7</v>
      </c>
      <c r="S10" s="12">
        <v>90</v>
      </c>
      <c r="T10" s="12">
        <v>7</v>
      </c>
      <c r="U10" s="12"/>
      <c r="V10" s="12">
        <f t="shared" si="3"/>
        <v>79</v>
      </c>
      <c r="W10" s="12">
        <f t="shared" si="4"/>
        <v>72.734</v>
      </c>
    </row>
    <row r="11" s="1" customFormat="1" customHeight="1" spans="1:23">
      <c r="A11" s="10" t="s">
        <v>51</v>
      </c>
      <c r="B11" s="11" t="s">
        <v>52</v>
      </c>
      <c r="C11" s="11" t="s">
        <v>37</v>
      </c>
      <c r="D11" s="10" t="s">
        <v>43</v>
      </c>
      <c r="E11" s="12">
        <v>100</v>
      </c>
      <c r="F11" s="12"/>
      <c r="G11" s="12">
        <v>5</v>
      </c>
      <c r="H11" s="13"/>
      <c r="I11" s="12">
        <f t="shared" si="0"/>
        <v>85</v>
      </c>
      <c r="J11" s="16">
        <v>92.07</v>
      </c>
      <c r="K11" s="1">
        <v>3</v>
      </c>
      <c r="L11" s="12"/>
      <c r="M11" s="12">
        <f t="shared" si="1"/>
        <v>85.863</v>
      </c>
      <c r="N11" s="1">
        <v>91.5</v>
      </c>
      <c r="O11" s="12">
        <v>1.5</v>
      </c>
      <c r="P11" s="12"/>
      <c r="Q11" s="12"/>
      <c r="R11" s="12">
        <f t="shared" si="2"/>
        <v>65.55</v>
      </c>
      <c r="S11" s="12">
        <v>90</v>
      </c>
      <c r="T11" s="1">
        <v>8</v>
      </c>
      <c r="U11" s="12"/>
      <c r="V11" s="12">
        <f t="shared" si="3"/>
        <v>80</v>
      </c>
      <c r="W11" s="12">
        <f t="shared" si="4"/>
        <v>73.8415</v>
      </c>
    </row>
    <row r="12" s="1" customFormat="1" customHeight="1" spans="1:23">
      <c r="A12" s="10" t="s">
        <v>53</v>
      </c>
      <c r="B12" s="11" t="s">
        <v>54</v>
      </c>
      <c r="C12" s="11" t="s">
        <v>37</v>
      </c>
      <c r="D12" s="10" t="s">
        <v>55</v>
      </c>
      <c r="E12" s="12">
        <v>100</v>
      </c>
      <c r="F12" s="12"/>
      <c r="G12" s="1">
        <v>2</v>
      </c>
      <c r="H12" s="12"/>
      <c r="I12" s="12">
        <f t="shared" si="0"/>
        <v>82</v>
      </c>
      <c r="J12" s="12">
        <v>91.73</v>
      </c>
      <c r="K12" s="12">
        <v>1.5</v>
      </c>
      <c r="L12" s="12"/>
      <c r="M12" s="12">
        <f t="shared" si="1"/>
        <v>84.057</v>
      </c>
      <c r="N12" s="12">
        <v>91</v>
      </c>
      <c r="O12" s="12"/>
      <c r="P12" s="12"/>
      <c r="Q12" s="12"/>
      <c r="R12" s="12">
        <f t="shared" si="2"/>
        <v>63.7</v>
      </c>
      <c r="S12" s="12">
        <v>90</v>
      </c>
      <c r="T12" s="12">
        <v>8.5</v>
      </c>
      <c r="U12" s="12"/>
      <c r="V12" s="12">
        <f t="shared" si="3"/>
        <v>80.5</v>
      </c>
      <c r="W12" s="12">
        <f t="shared" si="4"/>
        <v>72.0185</v>
      </c>
    </row>
    <row r="13" s="1" customFormat="1" customHeight="1" spans="1:23">
      <c r="A13" s="10" t="s">
        <v>56</v>
      </c>
      <c r="B13" s="11" t="s">
        <v>57</v>
      </c>
      <c r="C13" s="11" t="s">
        <v>37</v>
      </c>
      <c r="D13" s="10" t="s">
        <v>43</v>
      </c>
      <c r="E13" s="12">
        <v>100</v>
      </c>
      <c r="F13" s="12"/>
      <c r="G13" s="12">
        <v>2</v>
      </c>
      <c r="H13" s="12"/>
      <c r="I13" s="12">
        <f t="shared" si="0"/>
        <v>82</v>
      </c>
      <c r="J13" s="12">
        <v>90.96</v>
      </c>
      <c r="K13" s="12">
        <v>2</v>
      </c>
      <c r="L13" s="12"/>
      <c r="M13" s="12">
        <f t="shared" si="1"/>
        <v>83.864</v>
      </c>
      <c r="N13" s="12">
        <v>91</v>
      </c>
      <c r="O13" s="12"/>
      <c r="P13" s="12"/>
      <c r="Q13" s="12"/>
      <c r="R13" s="12">
        <f t="shared" si="2"/>
        <v>63.7</v>
      </c>
      <c r="S13" s="12">
        <v>90</v>
      </c>
      <c r="T13" s="12">
        <v>5</v>
      </c>
      <c r="U13" s="12"/>
      <c r="V13" s="12">
        <f t="shared" si="3"/>
        <v>77</v>
      </c>
      <c r="W13" s="12">
        <f t="shared" si="4"/>
        <v>71.572</v>
      </c>
    </row>
    <row r="14" s="1" customFormat="1" customHeight="1" spans="1:23">
      <c r="A14" s="10" t="s">
        <v>58</v>
      </c>
      <c r="B14" s="11" t="s">
        <v>59</v>
      </c>
      <c r="C14" s="11" t="s">
        <v>37</v>
      </c>
      <c r="D14" s="10" t="s">
        <v>55</v>
      </c>
      <c r="E14" s="12">
        <v>100</v>
      </c>
      <c r="F14" s="12"/>
      <c r="G14" s="12">
        <v>5</v>
      </c>
      <c r="H14" s="12"/>
      <c r="I14" s="12">
        <f t="shared" si="0"/>
        <v>85</v>
      </c>
      <c r="J14" s="12">
        <v>90.77</v>
      </c>
      <c r="K14" s="12">
        <v>1.5</v>
      </c>
      <c r="L14" s="12"/>
      <c r="M14" s="12">
        <f t="shared" si="1"/>
        <v>83.193</v>
      </c>
      <c r="N14" s="12">
        <v>92</v>
      </c>
      <c r="O14" s="12">
        <v>1</v>
      </c>
      <c r="P14" s="12"/>
      <c r="Q14" s="12"/>
      <c r="R14" s="12">
        <f t="shared" si="2"/>
        <v>65.4</v>
      </c>
      <c r="S14" s="12">
        <v>90</v>
      </c>
      <c r="T14" s="12">
        <v>6.5</v>
      </c>
      <c r="U14" s="12"/>
      <c r="V14" s="12">
        <f t="shared" si="3"/>
        <v>78.5</v>
      </c>
      <c r="W14" s="12">
        <f t="shared" si="4"/>
        <v>72.3265</v>
      </c>
    </row>
    <row r="15" s="1" customFormat="1" customHeight="1" spans="1:23">
      <c r="A15" s="10" t="s">
        <v>60</v>
      </c>
      <c r="B15" s="11" t="s">
        <v>61</v>
      </c>
      <c r="C15" s="11" t="s">
        <v>37</v>
      </c>
      <c r="D15" s="10" t="s">
        <v>48</v>
      </c>
      <c r="E15" s="12">
        <v>100</v>
      </c>
      <c r="F15" s="12">
        <v>2</v>
      </c>
      <c r="G15" s="12">
        <v>9</v>
      </c>
      <c r="H15" s="12"/>
      <c r="I15" s="12">
        <f t="shared" si="0"/>
        <v>91</v>
      </c>
      <c r="J15" s="12">
        <v>93.25</v>
      </c>
      <c r="K15" s="12">
        <v>1.5</v>
      </c>
      <c r="L15" s="12"/>
      <c r="M15" s="12">
        <f t="shared" si="1"/>
        <v>85.425</v>
      </c>
      <c r="N15" s="12">
        <v>96</v>
      </c>
      <c r="O15" s="12">
        <v>2.5</v>
      </c>
      <c r="P15" s="12"/>
      <c r="Q15" s="12"/>
      <c r="R15" s="12">
        <f t="shared" si="2"/>
        <v>69.7</v>
      </c>
      <c r="S15" s="12">
        <v>90</v>
      </c>
      <c r="T15" s="12">
        <v>16.5</v>
      </c>
      <c r="U15" s="12"/>
      <c r="V15" s="12">
        <f t="shared" si="3"/>
        <v>88.5</v>
      </c>
      <c r="W15" s="12">
        <f t="shared" si="4"/>
        <v>76.5025</v>
      </c>
    </row>
    <row r="16" s="1" customFormat="1" customHeight="1" spans="1:23">
      <c r="A16" s="10">
        <v>2130131013</v>
      </c>
      <c r="B16" s="11" t="s">
        <v>62</v>
      </c>
      <c r="C16" s="11" t="s">
        <v>37</v>
      </c>
      <c r="D16" s="10" t="s">
        <v>55</v>
      </c>
      <c r="E16" s="12">
        <v>100</v>
      </c>
      <c r="F16" s="12"/>
      <c r="G16" s="12">
        <v>6</v>
      </c>
      <c r="H16" s="12"/>
      <c r="I16" s="12">
        <f t="shared" si="0"/>
        <v>86</v>
      </c>
      <c r="J16" s="12">
        <v>93.5</v>
      </c>
      <c r="K16" s="1">
        <v>3</v>
      </c>
      <c r="L16" s="12"/>
      <c r="M16" s="12">
        <f t="shared" si="1"/>
        <v>87.15</v>
      </c>
      <c r="N16" s="12">
        <v>94.5</v>
      </c>
      <c r="O16" s="1">
        <v>4</v>
      </c>
      <c r="P16" s="12"/>
      <c r="Q16" s="12"/>
      <c r="R16" s="12">
        <f t="shared" si="2"/>
        <v>70.15</v>
      </c>
      <c r="S16" s="12">
        <v>90</v>
      </c>
      <c r="T16" s="12">
        <v>15</v>
      </c>
      <c r="U16" s="12"/>
      <c r="V16" s="12">
        <f t="shared" si="3"/>
        <v>87</v>
      </c>
      <c r="W16" s="12">
        <f t="shared" si="4"/>
        <v>76.305</v>
      </c>
    </row>
    <row r="17" s="1" customFormat="1" customHeight="1" spans="1:23">
      <c r="A17" s="10" t="s">
        <v>63</v>
      </c>
      <c r="B17" s="11" t="s">
        <v>64</v>
      </c>
      <c r="C17" s="11" t="s">
        <v>37</v>
      </c>
      <c r="D17" s="10" t="s">
        <v>48</v>
      </c>
      <c r="E17" s="12">
        <v>100</v>
      </c>
      <c r="F17" s="12"/>
      <c r="G17" s="12">
        <v>5</v>
      </c>
      <c r="H17" s="12"/>
      <c r="I17" s="12">
        <f t="shared" si="0"/>
        <v>85</v>
      </c>
      <c r="J17" s="12">
        <v>91.15</v>
      </c>
      <c r="K17" s="12">
        <v>1</v>
      </c>
      <c r="L17" s="12"/>
      <c r="M17" s="12">
        <f t="shared" si="1"/>
        <v>83.035</v>
      </c>
      <c r="N17" s="12">
        <v>91.5</v>
      </c>
      <c r="O17" s="12">
        <v>1</v>
      </c>
      <c r="P17" s="12"/>
      <c r="Q17" s="12"/>
      <c r="R17" s="12">
        <f t="shared" si="2"/>
        <v>65.05</v>
      </c>
      <c r="S17" s="12">
        <v>90</v>
      </c>
      <c r="T17" s="12">
        <v>5.5</v>
      </c>
      <c r="U17" s="12"/>
      <c r="V17" s="12">
        <f t="shared" si="3"/>
        <v>77.5</v>
      </c>
      <c r="W17" s="12">
        <f t="shared" si="4"/>
        <v>72.0775</v>
      </c>
    </row>
    <row r="18" s="1" customFormat="1" customHeight="1" spans="1:23">
      <c r="A18" s="10" t="s">
        <v>65</v>
      </c>
      <c r="B18" s="11" t="s">
        <v>66</v>
      </c>
      <c r="C18" s="11" t="s">
        <v>37</v>
      </c>
      <c r="D18" s="10" t="s">
        <v>48</v>
      </c>
      <c r="E18" s="12">
        <v>100</v>
      </c>
      <c r="F18" s="12"/>
      <c r="G18" s="12">
        <v>3</v>
      </c>
      <c r="H18" s="12"/>
      <c r="I18" s="12">
        <f t="shared" si="0"/>
        <v>83</v>
      </c>
      <c r="J18" s="12">
        <v>92.14</v>
      </c>
      <c r="K18" s="12">
        <v>1.5</v>
      </c>
      <c r="L18" s="12"/>
      <c r="M18" s="12">
        <f t="shared" si="1"/>
        <v>84.426</v>
      </c>
      <c r="N18" s="12">
        <v>91.5</v>
      </c>
      <c r="O18" s="12"/>
      <c r="P18" s="12"/>
      <c r="Q18" s="12"/>
      <c r="R18" s="12">
        <f t="shared" si="2"/>
        <v>64.05</v>
      </c>
      <c r="S18" s="12">
        <v>90</v>
      </c>
      <c r="T18" s="12">
        <v>9</v>
      </c>
      <c r="U18" s="12"/>
      <c r="V18" s="12">
        <f t="shared" si="3"/>
        <v>81</v>
      </c>
      <c r="W18" s="12">
        <f t="shared" si="4"/>
        <v>72.523</v>
      </c>
    </row>
    <row r="19" s="1" customFormat="1" customHeight="1" spans="1:23">
      <c r="A19" s="10">
        <v>2130131016</v>
      </c>
      <c r="B19" s="11" t="s">
        <v>67</v>
      </c>
      <c r="C19" s="11" t="s">
        <v>37</v>
      </c>
      <c r="D19" s="10" t="s">
        <v>55</v>
      </c>
      <c r="E19" s="12">
        <v>100</v>
      </c>
      <c r="F19" s="12">
        <v>3</v>
      </c>
      <c r="G19" s="12">
        <v>6</v>
      </c>
      <c r="H19" s="12"/>
      <c r="I19" s="12">
        <f t="shared" si="0"/>
        <v>89</v>
      </c>
      <c r="J19" s="12">
        <v>93.23</v>
      </c>
      <c r="K19" s="12">
        <v>1.5</v>
      </c>
      <c r="L19" s="12"/>
      <c r="M19" s="12">
        <f t="shared" si="1"/>
        <v>85.407</v>
      </c>
      <c r="N19" s="12">
        <v>94.5</v>
      </c>
      <c r="O19" s="12">
        <v>8</v>
      </c>
      <c r="P19" s="12"/>
      <c r="Q19" s="12"/>
      <c r="R19" s="12">
        <f t="shared" si="2"/>
        <v>74.15</v>
      </c>
      <c r="S19" s="12">
        <v>90</v>
      </c>
      <c r="T19" s="12">
        <v>11</v>
      </c>
      <c r="U19" s="12"/>
      <c r="V19" s="12">
        <f t="shared" si="3"/>
        <v>83</v>
      </c>
      <c r="W19" s="12">
        <f t="shared" si="4"/>
        <v>76.4335</v>
      </c>
    </row>
  </sheetData>
  <mergeCells count="25">
    <mergeCell ref="A1:W1"/>
    <mergeCell ref="E2:I2"/>
    <mergeCell ref="J2:M2"/>
    <mergeCell ref="N2:R2"/>
    <mergeCell ref="S2:V2"/>
    <mergeCell ref="F3:G3"/>
    <mergeCell ref="K3:L3"/>
    <mergeCell ref="O3:P3"/>
    <mergeCell ref="A2:A4"/>
    <mergeCell ref="B2:B4"/>
    <mergeCell ref="C2:C4"/>
    <mergeCell ref="D2:D4"/>
    <mergeCell ref="E3:E4"/>
    <mergeCell ref="H3:H4"/>
    <mergeCell ref="I3:I4"/>
    <mergeCell ref="J3:J4"/>
    <mergeCell ref="M3:M4"/>
    <mergeCell ref="N3:N4"/>
    <mergeCell ref="Q3:Q4"/>
    <mergeCell ref="R3:R4"/>
    <mergeCell ref="S3:S4"/>
    <mergeCell ref="T3:T4"/>
    <mergeCell ref="U3:U4"/>
    <mergeCell ref="V3:V4"/>
    <mergeCell ref="W2:W4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马研203班</vt:lpstr>
      <vt:lpstr>马研213班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fansir</cp:lastModifiedBy>
  <dcterms:created xsi:type="dcterms:W3CDTF">2022-09-26T00:51:00Z</dcterms:created>
  <dcterms:modified xsi:type="dcterms:W3CDTF">2022-09-26T08:17:07Z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DE5C31292F8B4489AC5B0BB0093FD587</vt:lpwstr>
  </property>
  <property fmtid="{D5CDD505-2E9C-101B-9397-08002B2CF9AE}" pid="3" name="KSOProductBuildVer">
    <vt:lpwstr>2052-11.1.0.12358</vt:lpwstr>
  </property>
</Properties>
</file>